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20.5\各課共有\建設課\ブロック塀等事業実施及び補助金交付要綱\様式\"/>
    </mc:Choice>
  </mc:AlternateContent>
  <bookViews>
    <workbookView xWindow="0" yWindow="0" windowWidth="20490" windowHeight="7530" activeTab="3"/>
  </bookViews>
  <sheets>
    <sheet name="撤去・改善 【提出用】" sheetId="5" r:id="rId1"/>
    <sheet name="転換・設置 【提出用】" sheetId="7" r:id="rId2"/>
    <sheet name="(記入例)撤去・改善" sheetId="1" r:id="rId3"/>
    <sheet name="(記入例)転換・設置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6" i="4"/>
  <c r="F6" i="7" l="1"/>
  <c r="F6" i="5"/>
  <c r="F17" i="7" l="1"/>
  <c r="F9" i="7"/>
  <c r="C11" i="7" l="1"/>
  <c r="C13" i="7" s="1"/>
  <c r="C19" i="7" s="1"/>
  <c r="C21" i="7" s="1"/>
  <c r="C23" i="7" s="1"/>
  <c r="F9" i="5"/>
  <c r="C11" i="5" l="1"/>
  <c r="C15" i="5" s="1"/>
  <c r="C17" i="5" s="1"/>
  <c r="F17" i="4"/>
  <c r="F9" i="4"/>
  <c r="F9" i="1"/>
  <c r="C11" i="4" l="1"/>
  <c r="C11" i="1"/>
  <c r="C15" i="1" s="1"/>
  <c r="C17" i="1" s="1"/>
  <c r="C13" i="4" l="1"/>
  <c r="C19" i="4" s="1"/>
  <c r="C21" i="4" s="1"/>
  <c r="C23" i="4" s="1"/>
</calcChain>
</file>

<file path=xl/sharedStrings.xml><?xml version="1.0" encoding="utf-8"?>
<sst xmlns="http://schemas.openxmlformats.org/spreadsheetml/2006/main" count="130" uniqueCount="28">
  <si>
    <t>円</t>
    <rPh sb="0" eb="1">
      <t>エン</t>
    </rPh>
    <phoneticPr fontId="1"/>
  </si>
  <si>
    <t>×(1/2)=</t>
    <phoneticPr fontId="1"/>
  </si>
  <si>
    <t>(2) 基準額</t>
    <rPh sb="4" eb="7">
      <t>キジュンガク</t>
    </rPh>
    <phoneticPr fontId="1"/>
  </si>
  <si>
    <t>　　ブロック塀等の長さ</t>
    <rPh sb="6" eb="7">
      <t>ヘイ</t>
    </rPh>
    <rPh sb="7" eb="8">
      <t>トウ</t>
    </rPh>
    <rPh sb="9" eb="10">
      <t>ナガ</t>
    </rPh>
    <phoneticPr fontId="1"/>
  </si>
  <si>
    <t>ｍ</t>
    <phoneticPr fontId="1"/>
  </si>
  <si>
    <t>×5千円/m=</t>
    <rPh sb="2" eb="4">
      <t>センエン</t>
    </rPh>
    <phoneticPr fontId="1"/>
  </si>
  <si>
    <t>(1)と(2)のいずれか少ない額</t>
    <rPh sb="12" eb="13">
      <t>スク</t>
    </rPh>
    <rPh sb="15" eb="16">
      <t>ガク</t>
    </rPh>
    <phoneticPr fontId="1"/>
  </si>
  <si>
    <t xml:space="preserve"> ･･･①</t>
    <phoneticPr fontId="1"/>
  </si>
  <si>
    <t>上限の金額</t>
    <rPh sb="0" eb="2">
      <t>ジョウゲン</t>
    </rPh>
    <rPh sb="3" eb="5">
      <t>キンガク</t>
    </rPh>
    <phoneticPr fontId="1"/>
  </si>
  <si>
    <t xml:space="preserve"> ･･･②</t>
    <phoneticPr fontId="1"/>
  </si>
  <si>
    <t>①と②のいずれか少ない額</t>
    <rPh sb="8" eb="9">
      <t>スク</t>
    </rPh>
    <rPh sb="11" eb="12">
      <t>ガク</t>
    </rPh>
    <phoneticPr fontId="1"/>
  </si>
  <si>
    <t>↓</t>
    <phoneticPr fontId="1"/>
  </si>
  <si>
    <t>千円未満を切捨てた額</t>
    <rPh sb="0" eb="2">
      <t>センエン</t>
    </rPh>
    <rPh sb="2" eb="4">
      <t>ミマン</t>
    </rPh>
    <rPh sb="5" eb="6">
      <t>キ</t>
    </rPh>
    <rPh sb="6" eb="7">
      <t>ス</t>
    </rPh>
    <rPh sb="9" eb="10">
      <t>ガク</t>
    </rPh>
    <phoneticPr fontId="1"/>
  </si>
  <si>
    <t>１　ブロック塀の（　撤去　・　改善　）の補助基本額計算表</t>
    <rPh sb="6" eb="7">
      <t>ヘイ</t>
    </rPh>
    <rPh sb="10" eb="12">
      <t>テッキョ</t>
    </rPh>
    <rPh sb="15" eb="17">
      <t>カイゼン</t>
    </rPh>
    <rPh sb="20" eb="22">
      <t>ホジョ</t>
    </rPh>
    <rPh sb="22" eb="24">
      <t>キホン</t>
    </rPh>
    <rPh sb="24" eb="25">
      <t>ガク</t>
    </rPh>
    <rPh sb="25" eb="27">
      <t>ケイサン</t>
    </rPh>
    <rPh sb="27" eb="28">
      <t>ヒョウ</t>
    </rPh>
    <phoneticPr fontId="1"/>
  </si>
  <si>
    <r>
      <t>注意）①金額は全て税込み，②</t>
    </r>
    <r>
      <rPr>
        <u/>
        <sz val="11"/>
        <color theme="1"/>
        <rFont val="游ゴシック"/>
        <family val="3"/>
        <charset val="128"/>
        <scheme val="minor"/>
      </rPr>
      <t>　　</t>
    </r>
    <r>
      <rPr>
        <sz val="11"/>
        <color theme="1"/>
        <rFont val="游ゴシック"/>
        <family val="3"/>
        <charset val="128"/>
        <scheme val="minor"/>
      </rPr>
      <t>を入力， ③□は自動計算，④撤去・改善のいずれかに○　　　</t>
    </r>
    <rPh sb="0" eb="2">
      <t>チュウイ</t>
    </rPh>
    <rPh sb="17" eb="19">
      <t>ニュウリョク</t>
    </rPh>
    <rPh sb="24" eb="26">
      <t>ジドウ</t>
    </rPh>
    <rPh sb="26" eb="28">
      <t>ケイサン</t>
    </rPh>
    <rPh sb="30" eb="32">
      <t>テッキョ</t>
    </rPh>
    <rPh sb="33" eb="35">
      <t>カイゼン</t>
    </rPh>
    <phoneticPr fontId="1"/>
  </si>
  <si>
    <t>↑補助対象経費A1</t>
    <rPh sb="1" eb="3">
      <t>ホジョ</t>
    </rPh>
    <rPh sb="3" eb="5">
      <t>タイショウ</t>
    </rPh>
    <rPh sb="5" eb="7">
      <t>ケイヒ</t>
    </rPh>
    <phoneticPr fontId="1"/>
  </si>
  <si>
    <t>２　（　フェンス等への転換　・　生垣を設置　）の補助基本額計算表</t>
    <rPh sb="8" eb="9">
      <t>トウ</t>
    </rPh>
    <rPh sb="11" eb="13">
      <t>テンカン</t>
    </rPh>
    <rPh sb="16" eb="17">
      <t>イ</t>
    </rPh>
    <rPh sb="17" eb="18">
      <t>ガキ</t>
    </rPh>
    <rPh sb="19" eb="21">
      <t>セッチ</t>
    </rPh>
    <rPh sb="24" eb="26">
      <t>ホジョ</t>
    </rPh>
    <rPh sb="26" eb="28">
      <t>キホン</t>
    </rPh>
    <rPh sb="28" eb="29">
      <t>ガク</t>
    </rPh>
    <rPh sb="29" eb="31">
      <t>ケイサン</t>
    </rPh>
    <rPh sb="31" eb="32">
      <t>ヒョウ</t>
    </rPh>
    <phoneticPr fontId="1"/>
  </si>
  <si>
    <t>↑補助対象経費A2</t>
    <rPh sb="1" eb="3">
      <t>ホジョ</t>
    </rPh>
    <rPh sb="3" eb="5">
      <t>タイショウ</t>
    </rPh>
    <rPh sb="5" eb="7">
      <t>ケイヒ</t>
    </rPh>
    <phoneticPr fontId="1"/>
  </si>
  <si>
    <t>(2) 上限の金額</t>
    <rPh sb="4" eb="6">
      <t>ジョウゲン</t>
    </rPh>
    <rPh sb="7" eb="9">
      <t>キンガク</t>
    </rPh>
    <phoneticPr fontId="1"/>
  </si>
  <si>
    <t>= 補助金交付申請額</t>
    <rPh sb="4" eb="5">
      <t>キン</t>
    </rPh>
    <rPh sb="5" eb="7">
      <t>コウフ</t>
    </rPh>
    <rPh sb="7" eb="9">
      <t>シンセイ</t>
    </rPh>
    <rPh sb="9" eb="10">
      <t>ガク</t>
    </rPh>
    <phoneticPr fontId="1"/>
  </si>
  <si>
    <t>【記入例】</t>
    <rPh sb="1" eb="3">
      <t>キニュウ</t>
    </rPh>
    <rPh sb="3" eb="4">
      <t>レイ</t>
    </rPh>
    <phoneticPr fontId="1"/>
  </si>
  <si>
    <t>(1) 見積額から算定する額</t>
    <rPh sb="4" eb="6">
      <t>ミツ</t>
    </rPh>
    <rPh sb="6" eb="7">
      <t>ガク</t>
    </rPh>
    <rPh sb="9" eb="11">
      <t>サンテイ</t>
    </rPh>
    <rPh sb="13" eb="14">
      <t>ガク</t>
    </rPh>
    <phoneticPr fontId="1"/>
  </si>
  <si>
    <t>注意）左記（）内の 転換・設置のいずれかに○</t>
    <rPh sb="0" eb="2">
      <t>チュウイ</t>
    </rPh>
    <rPh sb="3" eb="5">
      <t>サキ</t>
    </rPh>
    <rPh sb="7" eb="8">
      <t>ナイ</t>
    </rPh>
    <rPh sb="10" eb="12">
      <t>テンカン</t>
    </rPh>
    <rPh sb="13" eb="15">
      <t>セッチ</t>
    </rPh>
    <phoneticPr fontId="1"/>
  </si>
  <si>
    <t xml:space="preserve"> ･･･Ⅱ)</t>
    <phoneticPr fontId="1"/>
  </si>
  <si>
    <t>Ⅰ),Ⅱ)の合計額</t>
    <rPh sb="6" eb="8">
      <t>ゴウケイ</t>
    </rPh>
    <rPh sb="8" eb="9">
      <t>ガク</t>
    </rPh>
    <phoneticPr fontId="1"/>
  </si>
  <si>
    <t xml:space="preserve"> ･･･Ⅰ)</t>
    <phoneticPr fontId="1"/>
  </si>
  <si>
    <t>補助金計算表（様式第２号別添）</t>
    <rPh sb="0" eb="3">
      <t>ホジョキン</t>
    </rPh>
    <rPh sb="3" eb="6">
      <t>ケイサンヒョウ</t>
    </rPh>
    <phoneticPr fontId="1"/>
  </si>
  <si>
    <t>×(4/5)=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</si>
</sst>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0" xfId="1" quotePrefix="1" applyFont="1">
      <alignment vertical="center"/>
    </xf>
    <xf numFmtId="38" fontId="0" fillId="0" borderId="3" xfId="1" applyFont="1" applyBorder="1">
      <alignment vertical="center"/>
    </xf>
    <xf numFmtId="38" fontId="5" fillId="0" borderId="0" xfId="1" applyFont="1">
      <alignment vertical="center"/>
    </xf>
    <xf numFmtId="176" fontId="0" fillId="0" borderId="1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1266825</xdr:colOff>
      <xdr:row>1</xdr:row>
      <xdr:rowOff>228600</xdr:rowOff>
    </xdr:from>
    <xdr:to>
      <xdr:col>1</xdr:col>
      <xdr:colOff>1809750</xdr:colOff>
      <xdr:row>4</xdr:row>
      <xdr:rowOff>114300</xdr:rowOff>
    </xdr:to>
    <xdr:sp macro="" textlink="">
      <xdr:nvSpPr>
        <xdr:cNvPr id="3" name="楕円 2"/>
        <xdr:cNvSpPr/>
      </xdr:nvSpPr>
      <xdr:spPr>
        <a:xfrm>
          <a:off x="1428750" y="466725"/>
          <a:ext cx="542925" cy="47625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13</xdr:row>
      <xdr:rowOff>95250</xdr:rowOff>
    </xdr:from>
    <xdr:to>
      <xdr:col>1</xdr:col>
      <xdr:colOff>2038350</xdr:colOff>
      <xdr:row>15</xdr:row>
      <xdr:rowOff>85725</xdr:rowOff>
    </xdr:to>
    <xdr:sp macro="" textlink="">
      <xdr:nvSpPr>
        <xdr:cNvPr id="2" name="楕円 1"/>
        <xdr:cNvSpPr/>
      </xdr:nvSpPr>
      <xdr:spPr>
        <a:xfrm>
          <a:off x="704850" y="2571750"/>
          <a:ext cx="1495425" cy="33337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1381125</xdr:colOff>
      <xdr:row>2</xdr:row>
      <xdr:rowOff>66675</xdr:rowOff>
    </xdr:from>
    <xdr:to>
      <xdr:col>1</xdr:col>
      <xdr:colOff>2000250</xdr:colOff>
      <xdr:row>4</xdr:row>
      <xdr:rowOff>28576</xdr:rowOff>
    </xdr:to>
    <xdr:sp macro="" textlink="">
      <xdr:nvSpPr>
        <xdr:cNvPr id="3" name="楕円 2"/>
        <xdr:cNvSpPr/>
      </xdr:nvSpPr>
      <xdr:spPr>
        <a:xfrm>
          <a:off x="1543050" y="476250"/>
          <a:ext cx="619125" cy="247651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showZeros="0" zoomScaleNormal="100" workbookViewId="0">
      <selection activeCell="E8" sqref="E8"/>
    </sheetView>
  </sheetViews>
  <sheetFormatPr defaultRowHeight="18.75" x14ac:dyDescent="0.4"/>
  <cols>
    <col min="1" max="1" width="2.125" style="1" customWidth="1"/>
    <col min="2" max="2" width="28.25" style="1" customWidth="1"/>
    <col min="3" max="3" width="16.625" style="1" customWidth="1"/>
    <col min="4" max="4" width="6.75" style="1" customWidth="1"/>
    <col min="5" max="5" width="12.625" style="1" customWidth="1"/>
    <col min="6" max="6" width="16.625" style="1" customWidth="1"/>
    <col min="7" max="16384" width="9" style="1"/>
  </cols>
  <sheetData>
    <row r="1" spans="2:7" x14ac:dyDescent="0.4">
      <c r="B1" s="1" t="s">
        <v>26</v>
      </c>
    </row>
    <row r="2" spans="2:7" ht="18.75" customHeight="1" x14ac:dyDescent="0.4">
      <c r="C2" s="1" t="s">
        <v>14</v>
      </c>
    </row>
    <row r="3" spans="2:7" ht="9" customHeight="1" x14ac:dyDescent="0.4"/>
    <row r="4" spans="2:7" x14ac:dyDescent="0.4">
      <c r="B4" s="1" t="s">
        <v>13</v>
      </c>
    </row>
    <row r="5" spans="2:7" ht="18.75" customHeight="1" x14ac:dyDescent="0.4"/>
    <row r="6" spans="2:7" x14ac:dyDescent="0.4">
      <c r="B6" s="1" t="s">
        <v>21</v>
      </c>
      <c r="C6" s="2"/>
      <c r="D6" s="3" t="s">
        <v>0</v>
      </c>
      <c r="E6" s="1" t="s">
        <v>27</v>
      </c>
      <c r="F6" s="4">
        <f>C6/5*4</f>
        <v>0</v>
      </c>
      <c r="G6" s="3" t="s">
        <v>0</v>
      </c>
    </row>
    <row r="7" spans="2:7" ht="27" customHeight="1" x14ac:dyDescent="0.4">
      <c r="C7" s="1" t="s">
        <v>15</v>
      </c>
    </row>
    <row r="8" spans="2:7" x14ac:dyDescent="0.4">
      <c r="B8" s="1" t="s">
        <v>2</v>
      </c>
    </row>
    <row r="9" spans="2:7" x14ac:dyDescent="0.4">
      <c r="B9" s="1" t="s">
        <v>3</v>
      </c>
      <c r="C9" s="8"/>
      <c r="D9" s="3" t="s">
        <v>4</v>
      </c>
      <c r="E9" s="1" t="s">
        <v>5</v>
      </c>
      <c r="F9" s="4">
        <f>C9*5000</f>
        <v>0</v>
      </c>
      <c r="G9" s="3" t="s">
        <v>0</v>
      </c>
    </row>
    <row r="10" spans="2:7" x14ac:dyDescent="0.4">
      <c r="D10" s="3"/>
    </row>
    <row r="11" spans="2:7" x14ac:dyDescent="0.4">
      <c r="B11" s="1" t="s">
        <v>6</v>
      </c>
      <c r="C11" s="4">
        <f>IF((F6-F9)&lt;0,F6,F9)</f>
        <v>0</v>
      </c>
      <c r="D11" s="3" t="s">
        <v>0</v>
      </c>
      <c r="E11" s="1" t="s">
        <v>7</v>
      </c>
    </row>
    <row r="12" spans="2:7" ht="12" customHeight="1" x14ac:dyDescent="0.4"/>
    <row r="13" spans="2:7" x14ac:dyDescent="0.4">
      <c r="B13" s="1" t="s">
        <v>8</v>
      </c>
      <c r="C13" s="1">
        <v>100000</v>
      </c>
      <c r="D13" s="3" t="s">
        <v>0</v>
      </c>
      <c r="E13" s="1" t="s">
        <v>9</v>
      </c>
    </row>
    <row r="14" spans="2:7" ht="11.25" customHeight="1" x14ac:dyDescent="0.4"/>
    <row r="15" spans="2:7" x14ac:dyDescent="0.4">
      <c r="B15" s="1" t="s">
        <v>10</v>
      </c>
      <c r="C15" s="4">
        <f>IF((C11-C13)&lt;0,C11,C13)</f>
        <v>0</v>
      </c>
      <c r="D15" s="3" t="s">
        <v>0</v>
      </c>
    </row>
    <row r="16" spans="2:7" ht="19.5" thickBot="1" x14ac:dyDescent="0.45">
      <c r="C16" s="3" t="s">
        <v>11</v>
      </c>
    </row>
    <row r="17" spans="2:5" ht="20.25" thickTop="1" thickBot="1" x14ac:dyDescent="0.45">
      <c r="B17" s="1" t="s">
        <v>12</v>
      </c>
      <c r="C17" s="6">
        <f>INT(C15/1000)*1000</f>
        <v>0</v>
      </c>
      <c r="D17" s="3" t="s">
        <v>0</v>
      </c>
      <c r="E17" s="5" t="s">
        <v>19</v>
      </c>
    </row>
    <row r="18" spans="2:5" ht="19.5" thickTop="1" x14ac:dyDescent="0.4"/>
  </sheetData>
  <phoneticPr fontId="1"/>
  <printOptions horizontalCentered="1"/>
  <pageMargins left="0.70866141732283472" right="0.70866141732283472" top="0.98425196850393704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showZeros="0" workbookViewId="0">
      <selection activeCell="J10" sqref="J10"/>
    </sheetView>
  </sheetViews>
  <sheetFormatPr defaultRowHeight="18.75" x14ac:dyDescent="0.4"/>
  <cols>
    <col min="1" max="1" width="2.125" style="1" customWidth="1"/>
    <col min="2" max="2" width="28.25" style="1" customWidth="1"/>
    <col min="3" max="3" width="16.625" style="1" customWidth="1"/>
    <col min="4" max="4" width="6.75" style="1" customWidth="1"/>
    <col min="5" max="5" width="12.625" style="1" customWidth="1"/>
    <col min="6" max="6" width="16.625" style="1" customWidth="1"/>
    <col min="7" max="16384" width="9" style="1"/>
  </cols>
  <sheetData>
    <row r="1" spans="2:7" x14ac:dyDescent="0.4">
      <c r="B1" s="1" t="s">
        <v>26</v>
      </c>
      <c r="C1" s="7"/>
    </row>
    <row r="2" spans="2:7" ht="18.75" customHeight="1" x14ac:dyDescent="0.4">
      <c r="C2" s="1" t="s">
        <v>14</v>
      </c>
    </row>
    <row r="3" spans="2:7" ht="9" customHeight="1" x14ac:dyDescent="0.4"/>
    <row r="4" spans="2:7" x14ac:dyDescent="0.4">
      <c r="B4" s="1" t="s">
        <v>13</v>
      </c>
    </row>
    <row r="5" spans="2:7" ht="18.75" customHeight="1" x14ac:dyDescent="0.4"/>
    <row r="6" spans="2:7" x14ac:dyDescent="0.4">
      <c r="B6" s="1" t="s">
        <v>21</v>
      </c>
      <c r="C6" s="2"/>
      <c r="D6" s="3" t="s">
        <v>0</v>
      </c>
      <c r="E6" s="1" t="s">
        <v>27</v>
      </c>
      <c r="F6" s="4">
        <f>C6/5*4</f>
        <v>0</v>
      </c>
      <c r="G6" s="3" t="s">
        <v>0</v>
      </c>
    </row>
    <row r="7" spans="2:7" ht="27" customHeight="1" x14ac:dyDescent="0.4">
      <c r="C7" s="1" t="s">
        <v>15</v>
      </c>
    </row>
    <row r="8" spans="2:7" x14ac:dyDescent="0.4">
      <c r="B8" s="1" t="s">
        <v>2</v>
      </c>
    </row>
    <row r="9" spans="2:7" x14ac:dyDescent="0.4">
      <c r="B9" s="1" t="s">
        <v>3</v>
      </c>
      <c r="C9" s="8"/>
      <c r="D9" s="3" t="s">
        <v>4</v>
      </c>
      <c r="E9" s="1" t="s">
        <v>5</v>
      </c>
      <c r="F9" s="4">
        <f>C9*5000</f>
        <v>0</v>
      </c>
      <c r="G9" s="3" t="s">
        <v>0</v>
      </c>
    </row>
    <row r="10" spans="2:7" x14ac:dyDescent="0.4">
      <c r="D10" s="3"/>
    </row>
    <row r="11" spans="2:7" x14ac:dyDescent="0.4">
      <c r="B11" s="1" t="s">
        <v>6</v>
      </c>
      <c r="C11" s="4">
        <f>IF((F6-F9)&lt;0,F6,F9)</f>
        <v>0</v>
      </c>
      <c r="D11" s="3" t="s">
        <v>0</v>
      </c>
    </row>
    <row r="12" spans="2:7" x14ac:dyDescent="0.4">
      <c r="C12" s="3" t="s">
        <v>11</v>
      </c>
    </row>
    <row r="13" spans="2:7" x14ac:dyDescent="0.4">
      <c r="B13" s="1" t="s">
        <v>12</v>
      </c>
      <c r="C13" s="4">
        <f>INT(C11/1000)*1000</f>
        <v>0</v>
      </c>
      <c r="D13" s="3" t="s">
        <v>0</v>
      </c>
      <c r="E13" s="1" t="s">
        <v>25</v>
      </c>
    </row>
    <row r="15" spans="2:7" x14ac:dyDescent="0.4">
      <c r="B15" s="1" t="s">
        <v>16</v>
      </c>
      <c r="F15" s="1" t="s">
        <v>22</v>
      </c>
    </row>
    <row r="17" spans="2:8" x14ac:dyDescent="0.4">
      <c r="B17" s="1" t="s">
        <v>21</v>
      </c>
      <c r="C17" s="2"/>
      <c r="D17" s="3" t="s">
        <v>0</v>
      </c>
      <c r="E17" s="1" t="s">
        <v>1</v>
      </c>
      <c r="F17" s="4">
        <f>C17*0.5</f>
        <v>0</v>
      </c>
      <c r="G17" s="3" t="s">
        <v>0</v>
      </c>
      <c r="H17" s="1" t="s">
        <v>23</v>
      </c>
    </row>
    <row r="18" spans="2:8" ht="27" customHeight="1" x14ac:dyDescent="0.4">
      <c r="C18" s="1" t="s">
        <v>17</v>
      </c>
    </row>
    <row r="19" spans="2:8" ht="18.75" customHeight="1" x14ac:dyDescent="0.4">
      <c r="B19" s="1" t="s">
        <v>24</v>
      </c>
      <c r="C19" s="4">
        <f>C13+F17</f>
        <v>0</v>
      </c>
      <c r="D19" s="3" t="s">
        <v>0</v>
      </c>
      <c r="E19" s="1" t="s">
        <v>7</v>
      </c>
    </row>
    <row r="20" spans="2:8" ht="18.75" customHeight="1" x14ac:dyDescent="0.4">
      <c r="B20" s="1" t="s">
        <v>18</v>
      </c>
      <c r="C20" s="1">
        <v>200000</v>
      </c>
      <c r="D20" s="3" t="s">
        <v>0</v>
      </c>
      <c r="E20" s="1" t="s">
        <v>9</v>
      </c>
    </row>
    <row r="21" spans="2:8" ht="18.75" customHeight="1" x14ac:dyDescent="0.4">
      <c r="B21" s="1" t="s">
        <v>10</v>
      </c>
      <c r="C21" s="4">
        <f>IF((C19-C20)&lt;0,C19,C20)</f>
        <v>0</v>
      </c>
      <c r="D21" s="3" t="s">
        <v>0</v>
      </c>
    </row>
    <row r="22" spans="2:8" ht="19.5" thickBot="1" x14ac:dyDescent="0.45">
      <c r="C22" s="3" t="s">
        <v>11</v>
      </c>
    </row>
    <row r="23" spans="2:8" ht="20.25" thickTop="1" thickBot="1" x14ac:dyDescent="0.45">
      <c r="B23" s="1" t="s">
        <v>12</v>
      </c>
      <c r="C23" s="6">
        <f>INT(C21/1000)*1000</f>
        <v>0</v>
      </c>
      <c r="D23" s="3" t="s">
        <v>0</v>
      </c>
      <c r="E23" s="5" t="s">
        <v>19</v>
      </c>
    </row>
    <row r="24" spans="2:8" ht="19.5" thickTop="1" x14ac:dyDescent="0.4"/>
  </sheetData>
  <phoneticPr fontId="1"/>
  <printOptions horizontalCentered="1"/>
  <pageMargins left="0.70866141732283472" right="0.70866141732283472" top="0.98425196850393704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showZeros="0" workbookViewId="0">
      <selection activeCell="F7" sqref="F7"/>
    </sheetView>
  </sheetViews>
  <sheetFormatPr defaultRowHeight="18.75" x14ac:dyDescent="0.4"/>
  <cols>
    <col min="1" max="1" width="2.125" style="1" customWidth="1"/>
    <col min="2" max="2" width="28.25" style="1" customWidth="1"/>
    <col min="3" max="3" width="16.625" style="1" customWidth="1"/>
    <col min="4" max="4" width="6.75" style="1" customWidth="1"/>
    <col min="5" max="5" width="12.625" style="1" customWidth="1"/>
    <col min="6" max="6" width="16.625" style="1" customWidth="1"/>
    <col min="7" max="16384" width="9" style="1"/>
  </cols>
  <sheetData>
    <row r="1" spans="2:7" x14ac:dyDescent="0.4">
      <c r="B1" s="1" t="s">
        <v>26</v>
      </c>
      <c r="C1" s="7" t="s">
        <v>20</v>
      </c>
    </row>
    <row r="2" spans="2:7" ht="18.75" customHeight="1" x14ac:dyDescent="0.4">
      <c r="C2" s="1" t="s">
        <v>14</v>
      </c>
    </row>
    <row r="3" spans="2:7" ht="9" customHeight="1" x14ac:dyDescent="0.4"/>
    <row r="4" spans="2:7" x14ac:dyDescent="0.4">
      <c r="B4" s="1" t="s">
        <v>13</v>
      </c>
    </row>
    <row r="6" spans="2:7" x14ac:dyDescent="0.4">
      <c r="B6" s="1" t="s">
        <v>21</v>
      </c>
      <c r="C6" s="2">
        <v>195641</v>
      </c>
      <c r="D6" s="3" t="s">
        <v>0</v>
      </c>
      <c r="E6" s="1" t="s">
        <v>27</v>
      </c>
      <c r="F6" s="4">
        <f>(C6*4)/5</f>
        <v>156512.79999999999</v>
      </c>
      <c r="G6" s="3" t="s">
        <v>0</v>
      </c>
    </row>
    <row r="7" spans="2:7" ht="27" customHeight="1" x14ac:dyDescent="0.4">
      <c r="C7" s="1" t="s">
        <v>15</v>
      </c>
    </row>
    <row r="8" spans="2:7" x14ac:dyDescent="0.4">
      <c r="B8" s="1" t="s">
        <v>2</v>
      </c>
    </row>
    <row r="9" spans="2:7" x14ac:dyDescent="0.4">
      <c r="B9" s="1" t="s">
        <v>3</v>
      </c>
      <c r="C9" s="8">
        <v>19.7</v>
      </c>
      <c r="D9" s="3" t="s">
        <v>4</v>
      </c>
      <c r="E9" s="1" t="s">
        <v>5</v>
      </c>
      <c r="F9" s="4">
        <f>C9*5000</f>
        <v>98500</v>
      </c>
      <c r="G9" s="3" t="s">
        <v>0</v>
      </c>
    </row>
    <row r="10" spans="2:7" x14ac:dyDescent="0.4">
      <c r="D10" s="3"/>
    </row>
    <row r="11" spans="2:7" x14ac:dyDescent="0.4">
      <c r="B11" s="1" t="s">
        <v>6</v>
      </c>
      <c r="C11" s="4">
        <f>IF((F6-F9)&lt;0,F6,F9)</f>
        <v>98500</v>
      </c>
      <c r="D11" s="3" t="s">
        <v>0</v>
      </c>
      <c r="E11" s="1" t="s">
        <v>7</v>
      </c>
    </row>
    <row r="12" spans="2:7" ht="12" customHeight="1" x14ac:dyDescent="0.4"/>
    <row r="13" spans="2:7" x14ac:dyDescent="0.4">
      <c r="B13" s="1" t="s">
        <v>8</v>
      </c>
      <c r="C13" s="1">
        <v>100000</v>
      </c>
      <c r="D13" s="3" t="s">
        <v>0</v>
      </c>
      <c r="E13" s="1" t="s">
        <v>9</v>
      </c>
    </row>
    <row r="14" spans="2:7" ht="11.25" customHeight="1" x14ac:dyDescent="0.4"/>
    <row r="15" spans="2:7" x14ac:dyDescent="0.4">
      <c r="B15" s="1" t="s">
        <v>10</v>
      </c>
      <c r="C15" s="4">
        <f>IF((C11-C13)&lt;0,C11,C13)</f>
        <v>98500</v>
      </c>
      <c r="D15" s="3" t="s">
        <v>0</v>
      </c>
    </row>
    <row r="16" spans="2:7" ht="19.5" thickBot="1" x14ac:dyDescent="0.45">
      <c r="C16" s="3" t="s">
        <v>11</v>
      </c>
    </row>
    <row r="17" spans="2:5" ht="20.25" thickTop="1" thickBot="1" x14ac:dyDescent="0.45">
      <c r="B17" s="1" t="s">
        <v>12</v>
      </c>
      <c r="C17" s="6">
        <f>INT(C15/1000)*1000</f>
        <v>98000</v>
      </c>
      <c r="D17" s="3" t="s">
        <v>0</v>
      </c>
      <c r="E17" s="5" t="s">
        <v>19</v>
      </c>
    </row>
    <row r="18" spans="2:5" ht="19.5" thickTop="1" x14ac:dyDescent="0.4"/>
  </sheetData>
  <phoneticPr fontId="1"/>
  <printOptions horizontalCentered="1"/>
  <pageMargins left="0.70866141732283472" right="0.70866141732283472" top="0.98425196850393704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showZeros="0" tabSelected="1" workbookViewId="0">
      <selection activeCell="F7" sqref="F7"/>
    </sheetView>
  </sheetViews>
  <sheetFormatPr defaultRowHeight="18.75" x14ac:dyDescent="0.4"/>
  <cols>
    <col min="1" max="1" width="2.125" style="1" customWidth="1"/>
    <col min="2" max="2" width="28.25" style="1" customWidth="1"/>
    <col min="3" max="3" width="16.625" style="1" customWidth="1"/>
    <col min="4" max="4" width="6.75" style="1" customWidth="1"/>
    <col min="5" max="5" width="12.625" style="1" customWidth="1"/>
    <col min="6" max="6" width="16.625" style="1" customWidth="1"/>
    <col min="7" max="16384" width="9" style="1"/>
  </cols>
  <sheetData>
    <row r="1" spans="2:7" x14ac:dyDescent="0.4">
      <c r="B1" s="1" t="s">
        <v>26</v>
      </c>
      <c r="C1" s="7" t="s">
        <v>20</v>
      </c>
    </row>
    <row r="2" spans="2:7" ht="18.75" customHeight="1" x14ac:dyDescent="0.4">
      <c r="C2" s="1" t="s">
        <v>14</v>
      </c>
    </row>
    <row r="3" spans="2:7" ht="9" customHeight="1" x14ac:dyDescent="0.4"/>
    <row r="4" spans="2:7" x14ac:dyDescent="0.4">
      <c r="B4" s="1" t="s">
        <v>13</v>
      </c>
    </row>
    <row r="5" spans="2:7" ht="18.75" customHeight="1" x14ac:dyDescent="0.4"/>
    <row r="6" spans="2:7" x14ac:dyDescent="0.4">
      <c r="B6" s="1" t="s">
        <v>21</v>
      </c>
      <c r="C6" s="2">
        <v>195641</v>
      </c>
      <c r="D6" s="3" t="s">
        <v>0</v>
      </c>
      <c r="E6" s="1" t="s">
        <v>27</v>
      </c>
      <c r="F6" s="4">
        <f>(C6*4)/5</f>
        <v>156512.79999999999</v>
      </c>
      <c r="G6" s="3" t="s">
        <v>0</v>
      </c>
    </row>
    <row r="7" spans="2:7" ht="27" customHeight="1" x14ac:dyDescent="0.4">
      <c r="C7" s="1" t="s">
        <v>15</v>
      </c>
    </row>
    <row r="8" spans="2:7" x14ac:dyDescent="0.4">
      <c r="B8" s="1" t="s">
        <v>2</v>
      </c>
    </row>
    <row r="9" spans="2:7" x14ac:dyDescent="0.4">
      <c r="B9" s="1" t="s">
        <v>3</v>
      </c>
      <c r="C9" s="8">
        <v>19.7</v>
      </c>
      <c r="D9" s="3" t="s">
        <v>4</v>
      </c>
      <c r="E9" s="1" t="s">
        <v>5</v>
      </c>
      <c r="F9" s="4">
        <f>C9*5000</f>
        <v>98500</v>
      </c>
      <c r="G9" s="3" t="s">
        <v>0</v>
      </c>
    </row>
    <row r="10" spans="2:7" x14ac:dyDescent="0.4">
      <c r="D10" s="3"/>
    </row>
    <row r="11" spans="2:7" x14ac:dyDescent="0.4">
      <c r="B11" s="1" t="s">
        <v>6</v>
      </c>
      <c r="C11" s="4">
        <f>IF((F6-F9)&lt;0,F6,F9)</f>
        <v>98500</v>
      </c>
      <c r="D11" s="3" t="s">
        <v>0</v>
      </c>
    </row>
    <row r="12" spans="2:7" x14ac:dyDescent="0.4">
      <c r="C12" s="3" t="s">
        <v>11</v>
      </c>
    </row>
    <row r="13" spans="2:7" x14ac:dyDescent="0.4">
      <c r="B13" s="1" t="s">
        <v>12</v>
      </c>
      <c r="C13" s="4">
        <f>INT(C11/1000)*1000</f>
        <v>98000</v>
      </c>
      <c r="D13" s="3" t="s">
        <v>0</v>
      </c>
      <c r="E13" s="1" t="s">
        <v>25</v>
      </c>
    </row>
    <row r="15" spans="2:7" x14ac:dyDescent="0.4">
      <c r="B15" s="1" t="s">
        <v>16</v>
      </c>
      <c r="F15" s="1" t="s">
        <v>22</v>
      </c>
    </row>
    <row r="17" spans="2:8" x14ac:dyDescent="0.4">
      <c r="B17" s="1" t="s">
        <v>21</v>
      </c>
      <c r="C17" s="2">
        <v>41254</v>
      </c>
      <c r="D17" s="3" t="s">
        <v>0</v>
      </c>
      <c r="E17" s="1" t="s">
        <v>1</v>
      </c>
      <c r="F17" s="4">
        <f>C17*0.5</f>
        <v>20627</v>
      </c>
      <c r="G17" s="3" t="s">
        <v>0</v>
      </c>
      <c r="H17" s="1" t="s">
        <v>23</v>
      </c>
    </row>
    <row r="18" spans="2:8" ht="27" customHeight="1" x14ac:dyDescent="0.4">
      <c r="C18" s="1" t="s">
        <v>17</v>
      </c>
    </row>
    <row r="19" spans="2:8" ht="18.75" customHeight="1" x14ac:dyDescent="0.4">
      <c r="B19" s="1" t="s">
        <v>24</v>
      </c>
      <c r="C19" s="4">
        <f>C13+F17</f>
        <v>118627</v>
      </c>
      <c r="D19" s="3" t="s">
        <v>0</v>
      </c>
      <c r="E19" s="1" t="s">
        <v>7</v>
      </c>
    </row>
    <row r="20" spans="2:8" ht="18.75" customHeight="1" x14ac:dyDescent="0.4">
      <c r="B20" s="1" t="s">
        <v>18</v>
      </c>
      <c r="C20" s="1">
        <v>200000</v>
      </c>
      <c r="D20" s="3" t="s">
        <v>0</v>
      </c>
      <c r="E20" s="1" t="s">
        <v>9</v>
      </c>
    </row>
    <row r="21" spans="2:8" ht="18.75" customHeight="1" x14ac:dyDescent="0.4">
      <c r="B21" s="1" t="s">
        <v>10</v>
      </c>
      <c r="C21" s="4">
        <f>IF((C19-C20)&lt;0,C19,C20)</f>
        <v>118627</v>
      </c>
      <c r="D21" s="3" t="s">
        <v>0</v>
      </c>
    </row>
    <row r="22" spans="2:8" ht="19.5" thickBot="1" x14ac:dyDescent="0.45">
      <c r="C22" s="3" t="s">
        <v>11</v>
      </c>
    </row>
    <row r="23" spans="2:8" ht="20.25" thickTop="1" thickBot="1" x14ac:dyDescent="0.45">
      <c r="B23" s="1" t="s">
        <v>12</v>
      </c>
      <c r="C23" s="6">
        <f>INT(C21/1000)*1000</f>
        <v>118000</v>
      </c>
      <c r="D23" s="3" t="s">
        <v>0</v>
      </c>
      <c r="E23" s="5" t="s">
        <v>19</v>
      </c>
    </row>
    <row r="24" spans="2:8" ht="19.5" thickTop="1" x14ac:dyDescent="0.4"/>
  </sheetData>
  <phoneticPr fontId="1"/>
  <printOptions horizontalCentered="1"/>
  <pageMargins left="0.70866141732283472" right="0.70866141732283472" top="0.98425196850393704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撤去・改善 【提出用】</vt:lpstr>
      <vt:lpstr>転換・設置 【提出用】</vt:lpstr>
      <vt:lpstr>(記入例)撤去・改善</vt:lpstr>
      <vt:lpstr>(記入例)転換・設置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太紀</dc:creator>
  <cp:lastModifiedBy>渡邉　太紀</cp:lastModifiedBy>
  <cp:lastPrinted>2024-05-14T00:55:13Z</cp:lastPrinted>
  <dcterms:created xsi:type="dcterms:W3CDTF">2018-07-19T01:12:46Z</dcterms:created>
  <dcterms:modified xsi:type="dcterms:W3CDTF">2024-05-14T01:36:08Z</dcterms:modified>
</cp:coreProperties>
</file>